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U:\Accounts\Fees\"/>
    </mc:Choice>
  </mc:AlternateContent>
  <xr:revisionPtr revIDLastSave="0" documentId="13_ncr:1_{56E6F1C3-51CB-4BAE-B629-0D64A3C18C34}" xr6:coauthVersionLast="47" xr6:coauthVersionMax="47" xr10:uidLastSave="{00000000-0000-0000-0000-000000000000}"/>
  <bookViews>
    <workbookView xWindow="28680" yWindow="-120" windowWidth="29040" windowHeight="15840" xr2:uid="{F7B2C4F9-9E8C-40D4-AE02-E8906C82DFA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2" i="1" l="1"/>
  <c r="D14" i="1"/>
  <c r="E8" i="1" l="1"/>
  <c r="E9" i="1"/>
  <c r="E10" i="1"/>
  <c r="E11" i="1"/>
  <c r="E12" i="1"/>
  <c r="E13" i="1"/>
  <c r="E14" i="1"/>
  <c r="E7" i="1"/>
  <c r="J41" i="1"/>
  <c r="E33" i="1" l="1"/>
  <c r="E42" i="1"/>
  <c r="E43" i="1"/>
  <c r="E44" i="1"/>
  <c r="E45" i="1"/>
  <c r="E46" i="1"/>
  <c r="E47" i="1"/>
  <c r="E48" i="1"/>
  <c r="E49" i="1"/>
  <c r="E50" i="1"/>
  <c r="E51" i="1"/>
  <c r="E52" i="1"/>
  <c r="E41" i="1"/>
  <c r="E31" i="1"/>
  <c r="E34" i="1"/>
  <c r="E35" i="1"/>
  <c r="E36" i="1"/>
  <c r="E37" i="1"/>
  <c r="E38" i="1"/>
  <c r="E30" i="1"/>
  <c r="E22" i="1"/>
  <c r="E23" i="1"/>
  <c r="E24" i="1"/>
  <c r="E25" i="1"/>
  <c r="E26" i="1"/>
  <c r="E27" i="1"/>
  <c r="E28" i="1"/>
  <c r="E18" i="1"/>
  <c r="H31" i="1" l="1"/>
  <c r="H32" i="1"/>
  <c r="H33" i="1"/>
  <c r="H34" i="1"/>
  <c r="H35" i="1"/>
  <c r="H36" i="1"/>
  <c r="H37" i="1"/>
  <c r="H30" i="1"/>
  <c r="H22" i="1"/>
  <c r="H23" i="1"/>
  <c r="H24" i="1"/>
  <c r="H25" i="1"/>
  <c r="H26" i="1"/>
  <c r="H27" i="1"/>
  <c r="H28" i="1"/>
  <c r="H18" i="1"/>
  <c r="H13" i="1"/>
  <c r="I37" i="1"/>
  <c r="G37" i="1"/>
  <c r="J37" i="1" s="1"/>
  <c r="I36" i="1"/>
  <c r="G36" i="1"/>
  <c r="I35" i="1"/>
  <c r="G35" i="1"/>
  <c r="J35" i="1" s="1"/>
  <c r="I34" i="1"/>
  <c r="G34" i="1"/>
  <c r="I33" i="1"/>
  <c r="G33" i="1"/>
  <c r="I32" i="1"/>
  <c r="I31" i="1"/>
  <c r="G31" i="1"/>
  <c r="I30" i="1"/>
  <c r="G30" i="1"/>
  <c r="I28" i="1"/>
  <c r="G28" i="1"/>
  <c r="I27" i="1"/>
  <c r="G27" i="1"/>
  <c r="I26" i="1"/>
  <c r="G26" i="1"/>
  <c r="I25" i="1"/>
  <c r="G25" i="1"/>
  <c r="I24" i="1"/>
  <c r="G24" i="1"/>
  <c r="I23" i="1"/>
  <c r="G23" i="1"/>
  <c r="I22" i="1"/>
  <c r="G22" i="1"/>
  <c r="D21" i="1"/>
  <c r="H21" i="1" s="1"/>
  <c r="C21" i="1"/>
  <c r="G21" i="1" s="1"/>
  <c r="D20" i="1"/>
  <c r="C20" i="1"/>
  <c r="D19" i="1"/>
  <c r="H19" i="1" s="1"/>
  <c r="C19" i="1"/>
  <c r="I18" i="1"/>
  <c r="G18" i="1"/>
  <c r="I13" i="1"/>
  <c r="G13" i="1"/>
  <c r="J13" i="1" s="1"/>
  <c r="G19" i="1" l="1"/>
  <c r="E19" i="1"/>
  <c r="G20" i="1"/>
  <c r="E20" i="1"/>
  <c r="J36" i="1"/>
  <c r="J25" i="1"/>
  <c r="J24" i="1"/>
  <c r="J18" i="1"/>
  <c r="J30" i="1"/>
  <c r="J34" i="1"/>
  <c r="J22" i="1"/>
  <c r="J26" i="1"/>
  <c r="J28" i="1"/>
  <c r="J31" i="1"/>
  <c r="J33" i="1"/>
  <c r="J23" i="1"/>
  <c r="J27" i="1"/>
  <c r="I21" i="1"/>
  <c r="J21" i="1" s="1"/>
  <c r="H20" i="1"/>
  <c r="I20" i="1"/>
  <c r="I19" i="1"/>
  <c r="J19" i="1" s="1"/>
  <c r="E21" i="1"/>
  <c r="G32" i="1"/>
  <c r="J32" i="1" s="1"/>
  <c r="J20" i="1" l="1"/>
</calcChain>
</file>

<file path=xl/sharedStrings.xml><?xml version="1.0" encoding="utf-8"?>
<sst xmlns="http://schemas.openxmlformats.org/spreadsheetml/2006/main" count="94" uniqueCount="91">
  <si>
    <t>B1</t>
  </si>
  <si>
    <t>B2</t>
  </si>
  <si>
    <t>M1</t>
  </si>
  <si>
    <t>M2</t>
  </si>
  <si>
    <t>M3</t>
  </si>
  <si>
    <t>M4</t>
  </si>
  <si>
    <t>FA1</t>
  </si>
  <si>
    <t>FA2</t>
  </si>
  <si>
    <t>FA3</t>
  </si>
  <si>
    <t>FA4</t>
  </si>
  <si>
    <t>FA5</t>
  </si>
  <si>
    <t>FA6</t>
  </si>
  <si>
    <t>FA7</t>
  </si>
  <si>
    <t>FA8</t>
  </si>
  <si>
    <t>FA9</t>
  </si>
  <si>
    <t>FA10</t>
  </si>
  <si>
    <t>FA11</t>
  </si>
  <si>
    <t>FB1</t>
  </si>
  <si>
    <t>FB2</t>
  </si>
  <si>
    <t>FB3</t>
  </si>
  <si>
    <t>FB4</t>
  </si>
  <si>
    <t>FB5</t>
  </si>
  <si>
    <t>FB6</t>
  </si>
  <si>
    <t>FB7</t>
  </si>
  <si>
    <t>FB8</t>
  </si>
  <si>
    <t>FC1</t>
  </si>
  <si>
    <t>CM1</t>
  </si>
  <si>
    <t>CM2</t>
  </si>
  <si>
    <t>CM3</t>
  </si>
  <si>
    <t>CM4</t>
  </si>
  <si>
    <t>S1</t>
  </si>
  <si>
    <t>S2</t>
  </si>
  <si>
    <t>S3</t>
  </si>
  <si>
    <t>S4</t>
  </si>
  <si>
    <t>S5</t>
  </si>
  <si>
    <t>S6</t>
  </si>
  <si>
    <t>Certificate issued at time of baptism</t>
  </si>
  <si>
    <t>Short certificate of baptism</t>
  </si>
  <si>
    <t>Publication of banns</t>
  </si>
  <si>
    <t>Certificate of banns</t>
  </si>
  <si>
    <t>Marriage service</t>
  </si>
  <si>
    <t>Publication of banns and certificate of banns</t>
  </si>
  <si>
    <t>Furnishing copies of above (for every 72 words)</t>
  </si>
  <si>
    <t>Inspection of instrument of apportionment or agreement in exchange of land for tithes deposited under the Tithe Act 1836</t>
  </si>
  <si>
    <t>Each additional copy of an entry in a register of baptism or burials</t>
  </si>
  <si>
    <t>Searching registers (additional hour or part hour)</t>
  </si>
  <si>
    <t>Searching registers of baptisms and burials (including one copy) for up to one hour</t>
  </si>
  <si>
    <t>Additional inscription on existing monument</t>
  </si>
  <si>
    <t>Any other monument</t>
  </si>
  <si>
    <t>Funeral service in church, whether taking place before or after burial or cremation</t>
  </si>
  <si>
    <t>Funeral service in church and burial in churchyard following this</t>
  </si>
  <si>
    <t>Funeral service in church and burial or other lawful disposal of cremated remains in churchyard immediately following or preceding this</t>
  </si>
  <si>
    <t>Funeral service in church and burial in cemetery or cremation following/preceding this</t>
  </si>
  <si>
    <t>Burial of body in churchyard immediately preceding or following on from service in church</t>
  </si>
  <si>
    <t>Burial or other lawful disposal of cremated remains in churchyard immediately following or preceding service in church</t>
  </si>
  <si>
    <t>Burial of body, or burial or other lawful disposal of cremated remains, in cemetery immediately preceding or following on from service in church</t>
  </si>
  <si>
    <t>Cremation immediately preceding or following on from funeral service in church</t>
  </si>
  <si>
    <t>Burial of body in churchyard on separate occasion</t>
  </si>
  <si>
    <t>Burial of cremated remains in churchyard or other lawful disposal of cremated remains on separate occasion</t>
  </si>
  <si>
    <t>Burial of body, or burial or other lawful disposal of cremated remains, in cemetery on separate occasion</t>
  </si>
  <si>
    <t>Funeral service (including burial of body) at graveside (no service in church)</t>
  </si>
  <si>
    <t>Funeral service (including burial or other lawful disposal of cremated remains) at graveside in churchyard</t>
  </si>
  <si>
    <t>Funeral service at crematorium or cemetery including burial of body or burial or other lawful disposal of cremated remains (no service in church)</t>
  </si>
  <si>
    <t>Funeral service in premises belonging to funeral director, whether taking place before or after burial or cremation</t>
  </si>
  <si>
    <t>Cremation immediately preceding or following on from funeral service in premises belonging to funeral director</t>
  </si>
  <si>
    <t>Burial of body in churchyard not following service at graveside (committal only)</t>
  </si>
  <si>
    <t>Burial of cremated remains in churchyard or other lawful disposal of cremated remains (committal only)</t>
  </si>
  <si>
    <t>Burial of body, or burial or other lawful disposal of cremated remains, in cemetery (committal only)</t>
  </si>
  <si>
    <t>Small cross of wood</t>
  </si>
  <si>
    <t>Small vase not exceeding 305mm x 203mm x 203mm (12" x 8" x 8") or tablet, plaque or other marker commemorating a person whose remains have been cremated</t>
  </si>
  <si>
    <t>Searching registers of marriages for period before 1 July 1837 (up to one hour)</t>
  </si>
  <si>
    <t>BAPTISMS</t>
  </si>
  <si>
    <t>MARRIAGES</t>
  </si>
  <si>
    <t>FUNERALS &amp; BURIALS</t>
  </si>
  <si>
    <t>MONUMENTS IN CHURCHYARDS</t>
  </si>
  <si>
    <t>SEARCHES IN CHURCH REGISTERS</t>
  </si>
  <si>
    <t>CODE</t>
  </si>
  <si>
    <t>A. Service in Church</t>
  </si>
  <si>
    <t>B. No Service in Church</t>
  </si>
  <si>
    <t>C. Certificate issued at time of burial</t>
  </si>
  <si>
    <t>DBF</t>
  </si>
  <si>
    <t>PCC</t>
  </si>
  <si>
    <t>Table of Parochial Fees</t>
  </si>
  <si>
    <t>Parochial Fees</t>
  </si>
  <si>
    <t>Retired Clergy with PTO</t>
  </si>
  <si>
    <t>Retired
Clergy</t>
  </si>
  <si>
    <t>Total
Fee</t>
  </si>
  <si>
    <t>Please note that DBF fees can only be waived following permission from the relevant Archdeacon.</t>
  </si>
  <si>
    <r>
      <t>Accordingly, the DBF will donate from its fee for each funeral in a crematorium or cemetery or premises belonging to funeral director (£227 in 2023 (£206 in 2022)) the value of the equivalent proportion originally granted in the 2019 PCC fee.   All those with Permission to Officiate who are retired will be eligible to receive 80% of the balance of the DBF fee, after deduction of the donation to the PCC element (£35).  In 2023,</t>
    </r>
    <r>
      <rPr>
        <sz val="14"/>
        <color rgb="FFFF0000"/>
        <rFont val="Verdana"/>
        <family val="2"/>
      </rPr>
      <t xml:space="preserve"> </t>
    </r>
    <r>
      <rPr>
        <sz val="14"/>
        <rFont val="Verdana"/>
        <family val="2"/>
      </rPr>
      <t>this will amount to 80% of £227 minus £35, i.e. £153.60.</t>
    </r>
    <r>
      <rPr>
        <sz val="14"/>
        <color rgb="FFFF0000"/>
        <rFont val="Verdana"/>
        <family val="2"/>
      </rPr>
      <t xml:space="preserve"> </t>
    </r>
    <r>
      <rPr>
        <sz val="14"/>
        <rFont val="Verdana"/>
        <family val="2"/>
      </rPr>
      <t xml:space="preserve"> Payment will be handled by the relevant PCC and the settlement to the DBF through the reporting and payment system.</t>
    </r>
  </si>
  <si>
    <t>applicable from 1 January 2023 - 28 February 2023</t>
  </si>
  <si>
    <t xml:space="preserve">Bishop’s Council has continued to approve in 2023 the historical recognition of the PCC element of fees in relation to crematorium or cemetery funerals or premises belonging to funeral director.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</si>
</sst>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8" x14ac:knownFonts="1">
    <font>
      <sz val="11"/>
      <color theme="1"/>
      <name val="Calibri"/>
      <family val="2"/>
      <scheme val="minor"/>
    </font>
    <font>
      <sz val="11"/>
      <color theme="1"/>
      <name val="Calibri"/>
      <family val="2"/>
      <scheme val="minor"/>
    </font>
    <font>
      <sz val="8"/>
      <name val="Calibri"/>
      <family val="2"/>
      <scheme val="minor"/>
    </font>
    <font>
      <b/>
      <sz val="14"/>
      <color theme="1"/>
      <name val="Verdana"/>
      <family val="2"/>
    </font>
    <font>
      <b/>
      <sz val="14"/>
      <name val="Verdana"/>
      <family val="2"/>
    </font>
    <font>
      <sz val="14"/>
      <color theme="1"/>
      <name val="Verdana"/>
      <family val="2"/>
    </font>
    <font>
      <sz val="14"/>
      <color rgb="FFFF0000"/>
      <name val="Verdana"/>
      <family val="2"/>
    </font>
    <font>
      <sz val="14"/>
      <name val="Verdana"/>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43" fontId="1" fillId="0" borderId="0" applyFont="0" applyFill="0" applyBorder="0" applyAlignment="0" applyProtection="0"/>
  </cellStyleXfs>
  <cellXfs count="32">
    <xf numFmtId="0" fontId="0" fillId="0" borderId="0" xfId="0"/>
    <xf numFmtId="0" fontId="3" fillId="0" borderId="0" xfId="0" applyFont="1"/>
    <xf numFmtId="0" fontId="4" fillId="0" borderId="0" xfId="0" applyFont="1" applyAlignment="1">
      <alignment vertical="center" wrapText="1"/>
    </xf>
    <xf numFmtId="0" fontId="5" fillId="0" borderId="0" xfId="0" applyFont="1"/>
    <xf numFmtId="0" fontId="6" fillId="0" borderId="0" xfId="0" applyFont="1"/>
    <xf numFmtId="2" fontId="7" fillId="0" borderId="0" xfId="0" applyNumberFormat="1" applyFont="1"/>
    <xf numFmtId="0" fontId="7" fillId="0" borderId="0" xfId="0" applyFont="1"/>
    <xf numFmtId="0" fontId="3" fillId="0" borderId="1" xfId="0" applyFont="1" applyBorder="1"/>
    <xf numFmtId="0" fontId="3" fillId="0" borderId="1" xfId="0" applyFont="1" applyBorder="1" applyAlignment="1">
      <alignment horizontal="center" vertical="center"/>
    </xf>
    <xf numFmtId="0" fontId="6" fillId="0" borderId="2" xfId="0" applyFont="1" applyBorder="1"/>
    <xf numFmtId="0" fontId="3" fillId="0" borderId="1" xfId="0" applyFont="1" applyBorder="1" applyAlignment="1">
      <alignment horizontal="center" wrapText="1"/>
    </xf>
    <xf numFmtId="0" fontId="3" fillId="0" borderId="2" xfId="0" applyFont="1" applyBorder="1"/>
    <xf numFmtId="0" fontId="4" fillId="0" borderId="1" xfId="0" applyFont="1" applyBorder="1" applyAlignment="1">
      <alignment horizontal="center"/>
    </xf>
    <xf numFmtId="0" fontId="4" fillId="0" borderId="1" xfId="0" applyFont="1" applyBorder="1" applyAlignment="1">
      <alignment horizontal="center" wrapText="1"/>
    </xf>
    <xf numFmtId="0" fontId="3" fillId="0" borderId="1" xfId="0" applyFont="1" applyBorder="1" applyAlignment="1">
      <alignment horizontal="left" vertical="center"/>
    </xf>
    <xf numFmtId="0" fontId="6" fillId="0" borderId="1" xfId="0" applyFont="1" applyBorder="1"/>
    <xf numFmtId="2" fontId="7" fillId="0" borderId="1" xfId="0" applyNumberFormat="1" applyFont="1" applyBorder="1"/>
    <xf numFmtId="0" fontId="7" fillId="0" borderId="1" xfId="0" applyFont="1" applyBorder="1"/>
    <xf numFmtId="43" fontId="7" fillId="0" borderId="1" xfId="1" applyFont="1" applyBorder="1"/>
    <xf numFmtId="43" fontId="4" fillId="0" borderId="1" xfId="1" applyFont="1" applyBorder="1"/>
    <xf numFmtId="43" fontId="7" fillId="0" borderId="2" xfId="1" applyFont="1" applyBorder="1"/>
    <xf numFmtId="43" fontId="5" fillId="0" borderId="1" xfId="1" applyFont="1" applyBorder="1"/>
    <xf numFmtId="43" fontId="5" fillId="0" borderId="2" xfId="1" applyFont="1" applyBorder="1"/>
    <xf numFmtId="43" fontId="3" fillId="0" borderId="1" xfId="1" applyFont="1" applyBorder="1"/>
    <xf numFmtId="0" fontId="3" fillId="0" borderId="0" xfId="0" applyFont="1" applyAlignment="1">
      <alignment horizontal="center" vertical="center"/>
    </xf>
    <xf numFmtId="43" fontId="7" fillId="0" borderId="1" xfId="1" applyFont="1" applyFill="1" applyBorder="1"/>
    <xf numFmtId="43" fontId="5" fillId="0" borderId="1" xfId="1" applyFont="1" applyFill="1" applyBorder="1"/>
    <xf numFmtId="43" fontId="4" fillId="0" borderId="1" xfId="1" applyFont="1" applyFill="1" applyBorder="1"/>
    <xf numFmtId="43" fontId="7" fillId="0" borderId="2" xfId="1" applyFont="1" applyFill="1" applyBorder="1"/>
    <xf numFmtId="0" fontId="7" fillId="0" borderId="0" xfId="0" applyFont="1" applyAlignment="1">
      <alignment horizontal="left" vertical="center" wrapText="1"/>
    </xf>
    <xf numFmtId="0" fontId="4" fillId="0" borderId="1" xfId="0" applyFont="1" applyBorder="1" applyAlignment="1">
      <alignment horizontal="center" vertical="center"/>
    </xf>
    <xf numFmtId="0" fontId="3" fillId="0" borderId="1" xfId="0" applyFont="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colors>
    <mruColors>
      <color rgb="FF7DF6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F84DA-3565-4C38-BF68-3F995E714A72}">
  <dimension ref="A1:J56"/>
  <sheetViews>
    <sheetView tabSelected="1" topLeftCell="A26" zoomScale="75" zoomScaleNormal="75" workbookViewId="0">
      <selection activeCell="B55" sqref="B55:J55"/>
    </sheetView>
  </sheetViews>
  <sheetFormatPr defaultColWidth="9.109375" defaultRowHeight="17.399999999999999" x14ac:dyDescent="0.3"/>
  <cols>
    <col min="1" max="1" width="7.5546875" style="1" bestFit="1" customWidth="1"/>
    <col min="2" max="2" width="187" style="3" bestFit="1" customWidth="1"/>
    <col min="3" max="4" width="13.88671875" style="3" bestFit="1" customWidth="1"/>
    <col min="5" max="5" width="15.33203125" style="3" bestFit="1" customWidth="1"/>
    <col min="6" max="6" width="3.44140625" style="3" customWidth="1"/>
    <col min="7" max="7" width="12.109375" style="6" bestFit="1" customWidth="1"/>
    <col min="8" max="9" width="13.88671875" style="6" bestFit="1" customWidth="1"/>
    <col min="10" max="10" width="15.33203125" style="6" bestFit="1" customWidth="1"/>
    <col min="11" max="16384" width="9.109375" style="3"/>
  </cols>
  <sheetData>
    <row r="1" spans="1:10" x14ac:dyDescent="0.3">
      <c r="B1" s="24" t="s">
        <v>82</v>
      </c>
      <c r="C1" s="2"/>
      <c r="D1" s="2"/>
      <c r="E1" s="2"/>
      <c r="F1" s="2"/>
      <c r="G1" s="2"/>
      <c r="H1" s="2"/>
      <c r="I1" s="2"/>
      <c r="J1" s="2"/>
    </row>
    <row r="2" spans="1:10" x14ac:dyDescent="0.3">
      <c r="B2" s="24" t="s">
        <v>89</v>
      </c>
      <c r="C2" s="4"/>
      <c r="D2" s="4"/>
      <c r="E2" s="4"/>
      <c r="F2" s="4"/>
      <c r="G2" s="5"/>
      <c r="H2" s="5"/>
      <c r="I2" s="5"/>
    </row>
    <row r="3" spans="1:10" x14ac:dyDescent="0.3">
      <c r="B3" s="24"/>
      <c r="C3" s="4"/>
      <c r="D3" s="4"/>
      <c r="E3" s="4"/>
      <c r="F3" s="4"/>
      <c r="G3" s="5"/>
      <c r="H3" s="5"/>
      <c r="I3" s="5"/>
    </row>
    <row r="4" spans="1:10" x14ac:dyDescent="0.3">
      <c r="A4" s="7"/>
      <c r="B4" s="8"/>
      <c r="C4" s="31" t="s">
        <v>83</v>
      </c>
      <c r="D4" s="31"/>
      <c r="E4" s="31"/>
      <c r="F4" s="9"/>
      <c r="G4" s="30" t="s">
        <v>84</v>
      </c>
      <c r="H4" s="30"/>
      <c r="I4" s="30"/>
      <c r="J4" s="30"/>
    </row>
    <row r="5" spans="1:10" ht="34.799999999999997" x14ac:dyDescent="0.3">
      <c r="A5" s="7" t="s">
        <v>76</v>
      </c>
      <c r="B5" s="8"/>
      <c r="C5" s="10" t="s">
        <v>80</v>
      </c>
      <c r="D5" s="10" t="s">
        <v>81</v>
      </c>
      <c r="E5" s="10" t="s">
        <v>86</v>
      </c>
      <c r="F5" s="11"/>
      <c r="G5" s="12" t="s">
        <v>80</v>
      </c>
      <c r="H5" s="12" t="s">
        <v>81</v>
      </c>
      <c r="I5" s="13" t="s">
        <v>85</v>
      </c>
      <c r="J5" s="13" t="s">
        <v>86</v>
      </c>
    </row>
    <row r="6" spans="1:10" x14ac:dyDescent="0.3">
      <c r="A6" s="7"/>
      <c r="B6" s="14" t="s">
        <v>71</v>
      </c>
      <c r="C6" s="15"/>
      <c r="D6" s="15"/>
      <c r="E6" s="15"/>
      <c r="F6" s="9"/>
      <c r="G6" s="16"/>
      <c r="H6" s="16"/>
      <c r="I6" s="16"/>
      <c r="J6" s="17"/>
    </row>
    <row r="7" spans="1:10" x14ac:dyDescent="0.3">
      <c r="A7" s="7" t="s">
        <v>0</v>
      </c>
      <c r="B7" s="17" t="s">
        <v>36</v>
      </c>
      <c r="C7" s="18">
        <v>0</v>
      </c>
      <c r="D7" s="18">
        <v>18</v>
      </c>
      <c r="E7" s="19">
        <f>C7+D7</f>
        <v>18</v>
      </c>
      <c r="F7" s="20"/>
      <c r="G7" s="18"/>
      <c r="H7" s="18"/>
      <c r="I7" s="18"/>
      <c r="J7" s="19"/>
    </row>
    <row r="8" spans="1:10" x14ac:dyDescent="0.3">
      <c r="A8" s="7" t="s">
        <v>1</v>
      </c>
      <c r="B8" s="17" t="s">
        <v>37</v>
      </c>
      <c r="C8" s="18">
        <v>0</v>
      </c>
      <c r="D8" s="18">
        <v>18</v>
      </c>
      <c r="E8" s="19">
        <f t="shared" ref="E8:E14" si="0">C8+D8</f>
        <v>18</v>
      </c>
      <c r="F8" s="20"/>
      <c r="G8" s="18"/>
      <c r="H8" s="18"/>
      <c r="I8" s="18"/>
      <c r="J8" s="19"/>
    </row>
    <row r="9" spans="1:10" x14ac:dyDescent="0.3">
      <c r="A9" s="7"/>
      <c r="B9" s="17"/>
      <c r="C9" s="18"/>
      <c r="D9" s="18"/>
      <c r="E9" s="19">
        <f t="shared" si="0"/>
        <v>0</v>
      </c>
      <c r="F9" s="20"/>
      <c r="G9" s="18"/>
      <c r="H9" s="18"/>
      <c r="I9" s="18"/>
      <c r="J9" s="19"/>
    </row>
    <row r="10" spans="1:10" x14ac:dyDescent="0.3">
      <c r="A10" s="7"/>
      <c r="B10" s="14" t="s">
        <v>72</v>
      </c>
      <c r="C10" s="18"/>
      <c r="D10" s="18"/>
      <c r="E10" s="19">
        <f t="shared" si="0"/>
        <v>0</v>
      </c>
      <c r="F10" s="20"/>
      <c r="G10" s="18"/>
      <c r="H10" s="18"/>
      <c r="I10" s="18"/>
      <c r="J10" s="19"/>
    </row>
    <row r="11" spans="1:10" x14ac:dyDescent="0.3">
      <c r="A11" s="7" t="s">
        <v>2</v>
      </c>
      <c r="B11" s="17" t="s">
        <v>38</v>
      </c>
      <c r="C11" s="18">
        <v>0</v>
      </c>
      <c r="D11" s="18">
        <v>36</v>
      </c>
      <c r="E11" s="19">
        <f t="shared" si="0"/>
        <v>36</v>
      </c>
      <c r="F11" s="20"/>
      <c r="G11" s="18"/>
      <c r="H11" s="18"/>
      <c r="I11" s="18"/>
      <c r="J11" s="19"/>
    </row>
    <row r="12" spans="1:10" x14ac:dyDescent="0.3">
      <c r="A12" s="7" t="s">
        <v>3</v>
      </c>
      <c r="B12" s="17" t="s">
        <v>39</v>
      </c>
      <c r="C12" s="18">
        <v>0</v>
      </c>
      <c r="D12" s="18">
        <v>18</v>
      </c>
      <c r="E12" s="19">
        <f t="shared" si="0"/>
        <v>18</v>
      </c>
      <c r="F12" s="20"/>
      <c r="G12" s="18"/>
      <c r="H12" s="18"/>
      <c r="I12" s="18"/>
      <c r="J12" s="19"/>
    </row>
    <row r="13" spans="1:10" x14ac:dyDescent="0.3">
      <c r="A13" s="7" t="s">
        <v>4</v>
      </c>
      <c r="B13" s="17" t="s">
        <v>40</v>
      </c>
      <c r="C13" s="25">
        <v>240</v>
      </c>
      <c r="D13" s="18">
        <v>288</v>
      </c>
      <c r="E13" s="19">
        <f t="shared" si="0"/>
        <v>528</v>
      </c>
      <c r="F13" s="20"/>
      <c r="G13" s="18">
        <f t="shared" ref="G13:G20" si="1">C13/100*20</f>
        <v>48</v>
      </c>
      <c r="H13" s="18">
        <f>D13</f>
        <v>288</v>
      </c>
      <c r="I13" s="18">
        <f t="shared" ref="I13:I20" si="2">C13/100*80</f>
        <v>192</v>
      </c>
      <c r="J13" s="19">
        <f>G13+H13+I13</f>
        <v>528</v>
      </c>
    </row>
    <row r="14" spans="1:10" x14ac:dyDescent="0.3">
      <c r="A14" s="7" t="s">
        <v>5</v>
      </c>
      <c r="B14" s="17" t="s">
        <v>41</v>
      </c>
      <c r="C14" s="25">
        <v>0</v>
      </c>
      <c r="D14" s="18">
        <f>D11+D12</f>
        <v>54</v>
      </c>
      <c r="E14" s="19">
        <f t="shared" si="0"/>
        <v>54</v>
      </c>
      <c r="F14" s="20"/>
      <c r="G14" s="18"/>
      <c r="H14" s="18"/>
      <c r="I14" s="18"/>
      <c r="J14" s="19"/>
    </row>
    <row r="15" spans="1:10" x14ac:dyDescent="0.3">
      <c r="A15" s="7"/>
      <c r="B15" s="17"/>
      <c r="C15" s="25"/>
      <c r="D15" s="18"/>
      <c r="E15" s="19"/>
      <c r="F15" s="20"/>
      <c r="G15" s="18"/>
      <c r="H15" s="18"/>
      <c r="I15" s="18"/>
      <c r="J15" s="19"/>
    </row>
    <row r="16" spans="1:10" x14ac:dyDescent="0.3">
      <c r="A16" s="7"/>
      <c r="B16" s="14" t="s">
        <v>73</v>
      </c>
      <c r="C16" s="25"/>
      <c r="D16" s="18"/>
      <c r="E16" s="19"/>
      <c r="F16" s="20"/>
      <c r="G16" s="18"/>
      <c r="H16" s="18"/>
      <c r="I16" s="18"/>
      <c r="J16" s="19"/>
    </row>
    <row r="17" spans="1:10" x14ac:dyDescent="0.3">
      <c r="A17" s="7"/>
      <c r="B17" s="14" t="s">
        <v>77</v>
      </c>
      <c r="C17" s="25"/>
      <c r="D17" s="18"/>
      <c r="E17" s="19"/>
      <c r="F17" s="20"/>
      <c r="G17" s="18"/>
      <c r="H17" s="18"/>
      <c r="I17" s="18"/>
      <c r="J17" s="19"/>
    </row>
    <row r="18" spans="1:10" x14ac:dyDescent="0.3">
      <c r="A18" s="7" t="s">
        <v>6</v>
      </c>
      <c r="B18" s="17" t="s">
        <v>49</v>
      </c>
      <c r="C18" s="25">
        <v>124</v>
      </c>
      <c r="D18" s="18">
        <v>104</v>
      </c>
      <c r="E18" s="19">
        <f>C18+D18</f>
        <v>228</v>
      </c>
      <c r="F18" s="20"/>
      <c r="G18" s="18">
        <f t="shared" si="1"/>
        <v>24.8</v>
      </c>
      <c r="H18" s="18">
        <f>D18</f>
        <v>104</v>
      </c>
      <c r="I18" s="18">
        <f t="shared" si="2"/>
        <v>99.2</v>
      </c>
      <c r="J18" s="19">
        <f>G18+H18+I18</f>
        <v>228</v>
      </c>
    </row>
    <row r="19" spans="1:10" x14ac:dyDescent="0.3">
      <c r="A19" s="7" t="s">
        <v>7</v>
      </c>
      <c r="B19" s="17" t="s">
        <v>50</v>
      </c>
      <c r="C19" s="25">
        <f>C18+C22</f>
        <v>141</v>
      </c>
      <c r="D19" s="18">
        <f>D18+D22</f>
        <v>452</v>
      </c>
      <c r="E19" s="19">
        <f>C19+D19</f>
        <v>593</v>
      </c>
      <c r="F19" s="20"/>
      <c r="G19" s="18">
        <f t="shared" si="1"/>
        <v>28.2</v>
      </c>
      <c r="H19" s="18">
        <f t="shared" ref="H19:H28" si="3">D19</f>
        <v>452</v>
      </c>
      <c r="I19" s="18">
        <f t="shared" si="2"/>
        <v>112.8</v>
      </c>
      <c r="J19" s="19">
        <f t="shared" ref="J19:J28" si="4">G19+H19+I19</f>
        <v>593</v>
      </c>
    </row>
    <row r="20" spans="1:10" x14ac:dyDescent="0.3">
      <c r="A20" s="7" t="s">
        <v>8</v>
      </c>
      <c r="B20" s="17" t="s">
        <v>51</v>
      </c>
      <c r="C20" s="26">
        <f>C18+C23</f>
        <v>141</v>
      </c>
      <c r="D20" s="21">
        <f>D18+D23</f>
        <v>245</v>
      </c>
      <c r="E20" s="19">
        <f>C20+D20</f>
        <v>386</v>
      </c>
      <c r="F20" s="22"/>
      <c r="G20" s="18">
        <f t="shared" si="1"/>
        <v>28.2</v>
      </c>
      <c r="H20" s="18">
        <f t="shared" si="3"/>
        <v>245</v>
      </c>
      <c r="I20" s="18">
        <f t="shared" si="2"/>
        <v>112.8</v>
      </c>
      <c r="J20" s="19">
        <f t="shared" si="4"/>
        <v>386</v>
      </c>
    </row>
    <row r="21" spans="1:10" x14ac:dyDescent="0.3">
      <c r="A21" s="7" t="s">
        <v>9</v>
      </c>
      <c r="B21" s="17" t="s">
        <v>52</v>
      </c>
      <c r="C21" s="25">
        <f>C18+C24</f>
        <v>157</v>
      </c>
      <c r="D21" s="18">
        <f>D18+D25</f>
        <v>104</v>
      </c>
      <c r="E21" s="19">
        <f>C21+D21</f>
        <v>261</v>
      </c>
      <c r="F21" s="20"/>
      <c r="G21" s="18">
        <f t="shared" ref="G21:G28" si="5">C21/100*20</f>
        <v>31.400000000000002</v>
      </c>
      <c r="H21" s="18">
        <f t="shared" si="3"/>
        <v>104</v>
      </c>
      <c r="I21" s="18">
        <f t="shared" ref="I21:I28" si="6">C21/100*80</f>
        <v>125.60000000000001</v>
      </c>
      <c r="J21" s="19">
        <f t="shared" si="4"/>
        <v>261</v>
      </c>
    </row>
    <row r="22" spans="1:10" x14ac:dyDescent="0.3">
      <c r="A22" s="7" t="s">
        <v>10</v>
      </c>
      <c r="B22" s="17" t="s">
        <v>53</v>
      </c>
      <c r="C22" s="25">
        <v>17</v>
      </c>
      <c r="D22" s="25">
        <v>348</v>
      </c>
      <c r="E22" s="27">
        <f t="shared" ref="E22:E38" si="7">C22+D22</f>
        <v>365</v>
      </c>
      <c r="F22" s="28"/>
      <c r="G22" s="25">
        <f t="shared" si="5"/>
        <v>3.4000000000000004</v>
      </c>
      <c r="H22" s="25">
        <f t="shared" si="3"/>
        <v>348</v>
      </c>
      <c r="I22" s="25">
        <f t="shared" si="6"/>
        <v>13.600000000000001</v>
      </c>
      <c r="J22" s="27">
        <f t="shared" si="4"/>
        <v>365</v>
      </c>
    </row>
    <row r="23" spans="1:10" x14ac:dyDescent="0.3">
      <c r="A23" s="7" t="s">
        <v>11</v>
      </c>
      <c r="B23" s="17" t="s">
        <v>54</v>
      </c>
      <c r="C23" s="25">
        <v>17</v>
      </c>
      <c r="D23" s="18">
        <v>141</v>
      </c>
      <c r="E23" s="19">
        <f t="shared" si="7"/>
        <v>158</v>
      </c>
      <c r="F23" s="20"/>
      <c r="G23" s="18">
        <f t="shared" si="5"/>
        <v>3.4000000000000004</v>
      </c>
      <c r="H23" s="18">
        <f t="shared" si="3"/>
        <v>141</v>
      </c>
      <c r="I23" s="18">
        <f t="shared" si="6"/>
        <v>13.600000000000001</v>
      </c>
      <c r="J23" s="19">
        <f t="shared" si="4"/>
        <v>158</v>
      </c>
    </row>
    <row r="24" spans="1:10" x14ac:dyDescent="0.3">
      <c r="A24" s="7" t="s">
        <v>12</v>
      </c>
      <c r="B24" s="17" t="s">
        <v>55</v>
      </c>
      <c r="C24" s="25">
        <v>33</v>
      </c>
      <c r="D24" s="25">
        <v>0</v>
      </c>
      <c r="E24" s="27">
        <f t="shared" si="7"/>
        <v>33</v>
      </c>
      <c r="F24" s="28"/>
      <c r="G24" s="25">
        <f t="shared" si="5"/>
        <v>6.6000000000000005</v>
      </c>
      <c r="H24" s="25">
        <f t="shared" si="3"/>
        <v>0</v>
      </c>
      <c r="I24" s="25">
        <f t="shared" si="6"/>
        <v>26.400000000000002</v>
      </c>
      <c r="J24" s="27">
        <f t="shared" si="4"/>
        <v>33</v>
      </c>
    </row>
    <row r="25" spans="1:10" x14ac:dyDescent="0.3">
      <c r="A25" s="7" t="s">
        <v>13</v>
      </c>
      <c r="B25" s="17" t="s">
        <v>56</v>
      </c>
      <c r="C25" s="25">
        <v>33</v>
      </c>
      <c r="D25" s="18">
        <v>0</v>
      </c>
      <c r="E25" s="19">
        <f t="shared" si="7"/>
        <v>33</v>
      </c>
      <c r="F25" s="22"/>
      <c r="G25" s="18">
        <f t="shared" si="5"/>
        <v>6.6000000000000005</v>
      </c>
      <c r="H25" s="18">
        <f t="shared" si="3"/>
        <v>0</v>
      </c>
      <c r="I25" s="18">
        <f t="shared" si="6"/>
        <v>26.400000000000002</v>
      </c>
      <c r="J25" s="19">
        <f t="shared" si="4"/>
        <v>33</v>
      </c>
    </row>
    <row r="26" spans="1:10" x14ac:dyDescent="0.3">
      <c r="A26" s="7" t="s">
        <v>14</v>
      </c>
      <c r="B26" s="17" t="s">
        <v>57</v>
      </c>
      <c r="C26" s="25">
        <v>49</v>
      </c>
      <c r="D26" s="25">
        <v>348</v>
      </c>
      <c r="E26" s="27">
        <f t="shared" si="7"/>
        <v>397</v>
      </c>
      <c r="F26" s="28"/>
      <c r="G26" s="25">
        <f t="shared" si="5"/>
        <v>9.8000000000000007</v>
      </c>
      <c r="H26" s="25">
        <f t="shared" si="3"/>
        <v>348</v>
      </c>
      <c r="I26" s="25">
        <f t="shared" si="6"/>
        <v>39.200000000000003</v>
      </c>
      <c r="J26" s="27">
        <f t="shared" si="4"/>
        <v>397</v>
      </c>
    </row>
    <row r="27" spans="1:10" x14ac:dyDescent="0.3">
      <c r="A27" s="7" t="s">
        <v>15</v>
      </c>
      <c r="B27" s="17" t="s">
        <v>58</v>
      </c>
      <c r="C27" s="25">
        <v>49</v>
      </c>
      <c r="D27" s="18">
        <v>141</v>
      </c>
      <c r="E27" s="19">
        <f t="shared" si="7"/>
        <v>190</v>
      </c>
      <c r="F27" s="20"/>
      <c r="G27" s="18">
        <f t="shared" si="5"/>
        <v>9.8000000000000007</v>
      </c>
      <c r="H27" s="18">
        <f t="shared" si="3"/>
        <v>141</v>
      </c>
      <c r="I27" s="18">
        <f t="shared" si="6"/>
        <v>39.200000000000003</v>
      </c>
      <c r="J27" s="19">
        <f t="shared" si="4"/>
        <v>190</v>
      </c>
    </row>
    <row r="28" spans="1:10" x14ac:dyDescent="0.3">
      <c r="A28" s="7" t="s">
        <v>16</v>
      </c>
      <c r="B28" s="17" t="s">
        <v>59</v>
      </c>
      <c r="C28" s="25">
        <v>64</v>
      </c>
      <c r="D28" s="18">
        <v>18</v>
      </c>
      <c r="E28" s="19">
        <f t="shared" si="7"/>
        <v>82</v>
      </c>
      <c r="F28" s="20"/>
      <c r="G28" s="18">
        <f t="shared" si="5"/>
        <v>12.8</v>
      </c>
      <c r="H28" s="18">
        <f t="shared" si="3"/>
        <v>18</v>
      </c>
      <c r="I28" s="18">
        <f t="shared" si="6"/>
        <v>51.2</v>
      </c>
      <c r="J28" s="19">
        <f t="shared" si="4"/>
        <v>82</v>
      </c>
    </row>
    <row r="29" spans="1:10" x14ac:dyDescent="0.3">
      <c r="A29" s="7"/>
      <c r="B29" s="14" t="s">
        <v>78</v>
      </c>
      <c r="C29" s="25"/>
      <c r="D29" s="18"/>
      <c r="E29" s="19"/>
      <c r="F29" s="20"/>
      <c r="G29" s="18"/>
      <c r="H29" s="18"/>
      <c r="I29" s="18"/>
      <c r="J29" s="19"/>
    </row>
    <row r="30" spans="1:10" x14ac:dyDescent="0.3">
      <c r="A30" s="7" t="s">
        <v>17</v>
      </c>
      <c r="B30" s="17" t="s">
        <v>60</v>
      </c>
      <c r="C30" s="25">
        <v>124</v>
      </c>
      <c r="D30" s="25">
        <v>348</v>
      </c>
      <c r="E30" s="27">
        <f t="shared" si="7"/>
        <v>472</v>
      </c>
      <c r="F30" s="28"/>
      <c r="G30" s="25">
        <f>C30/100*20</f>
        <v>24.8</v>
      </c>
      <c r="H30" s="25">
        <f>D30</f>
        <v>348</v>
      </c>
      <c r="I30" s="25">
        <f>C30/100*80</f>
        <v>99.2</v>
      </c>
      <c r="J30" s="27">
        <f>G30+H30+I30</f>
        <v>472</v>
      </c>
    </row>
    <row r="31" spans="1:10" x14ac:dyDescent="0.3">
      <c r="A31" s="7" t="s">
        <v>18</v>
      </c>
      <c r="B31" s="17" t="s">
        <v>61</v>
      </c>
      <c r="C31" s="25">
        <v>124</v>
      </c>
      <c r="D31" s="18">
        <v>141</v>
      </c>
      <c r="E31" s="19">
        <f t="shared" si="7"/>
        <v>265</v>
      </c>
      <c r="F31" s="22"/>
      <c r="G31" s="18">
        <f>C31/100*20</f>
        <v>24.8</v>
      </c>
      <c r="H31" s="18">
        <f t="shared" ref="H31:H37" si="8">D31</f>
        <v>141</v>
      </c>
      <c r="I31" s="18">
        <f>C31/100*80</f>
        <v>99.2</v>
      </c>
      <c r="J31" s="19">
        <f t="shared" ref="J31:J37" si="9">G31+H31+I31</f>
        <v>265</v>
      </c>
    </row>
    <row r="32" spans="1:10" x14ac:dyDescent="0.3">
      <c r="A32" s="7" t="s">
        <v>19</v>
      </c>
      <c r="B32" s="17" t="s">
        <v>62</v>
      </c>
      <c r="C32" s="25">
        <v>192</v>
      </c>
      <c r="D32" s="25">
        <v>35</v>
      </c>
      <c r="E32" s="27">
        <f>C32+D32</f>
        <v>227</v>
      </c>
      <c r="F32" s="28"/>
      <c r="G32" s="25">
        <f>C32/100*20</f>
        <v>38.4</v>
      </c>
      <c r="H32" s="25">
        <f t="shared" si="8"/>
        <v>35</v>
      </c>
      <c r="I32" s="25">
        <f>C32/100*80</f>
        <v>153.6</v>
      </c>
      <c r="J32" s="27">
        <f t="shared" si="9"/>
        <v>227</v>
      </c>
    </row>
    <row r="33" spans="1:10" x14ac:dyDescent="0.3">
      <c r="A33" s="7" t="s">
        <v>20</v>
      </c>
      <c r="B33" s="17" t="s">
        <v>63</v>
      </c>
      <c r="C33" s="25">
        <v>192</v>
      </c>
      <c r="D33" s="25">
        <v>35</v>
      </c>
      <c r="E33" s="27">
        <f t="shared" si="7"/>
        <v>227</v>
      </c>
      <c r="F33" s="28"/>
      <c r="G33" s="25">
        <f t="shared" ref="G33" si="10">C33/100*20</f>
        <v>38.4</v>
      </c>
      <c r="H33" s="25">
        <f t="shared" si="8"/>
        <v>35</v>
      </c>
      <c r="I33" s="25">
        <f t="shared" ref="I33" si="11">C33/100*80</f>
        <v>153.6</v>
      </c>
      <c r="J33" s="27">
        <f t="shared" si="9"/>
        <v>227</v>
      </c>
    </row>
    <row r="34" spans="1:10" x14ac:dyDescent="0.3">
      <c r="A34" s="7" t="s">
        <v>21</v>
      </c>
      <c r="B34" s="17" t="s">
        <v>64</v>
      </c>
      <c r="C34" s="25">
        <v>33</v>
      </c>
      <c r="D34" s="18">
        <v>0</v>
      </c>
      <c r="E34" s="19">
        <f t="shared" si="7"/>
        <v>33</v>
      </c>
      <c r="F34" s="22"/>
      <c r="G34" s="18">
        <f>C34/100*20</f>
        <v>6.6000000000000005</v>
      </c>
      <c r="H34" s="18">
        <f t="shared" si="8"/>
        <v>0</v>
      </c>
      <c r="I34" s="18">
        <f>C34/100*80</f>
        <v>26.400000000000002</v>
      </c>
      <c r="J34" s="19">
        <f t="shared" si="9"/>
        <v>33</v>
      </c>
    </row>
    <row r="35" spans="1:10" x14ac:dyDescent="0.3">
      <c r="A35" s="7" t="s">
        <v>22</v>
      </c>
      <c r="B35" s="17" t="s">
        <v>65</v>
      </c>
      <c r="C35" s="25">
        <v>49</v>
      </c>
      <c r="D35" s="25">
        <v>348</v>
      </c>
      <c r="E35" s="27">
        <f t="shared" si="7"/>
        <v>397</v>
      </c>
      <c r="F35" s="28"/>
      <c r="G35" s="25">
        <f>C35/100*20</f>
        <v>9.8000000000000007</v>
      </c>
      <c r="H35" s="25">
        <f t="shared" si="8"/>
        <v>348</v>
      </c>
      <c r="I35" s="25">
        <f>C35/100*80</f>
        <v>39.200000000000003</v>
      </c>
      <c r="J35" s="27">
        <f t="shared" si="9"/>
        <v>397</v>
      </c>
    </row>
    <row r="36" spans="1:10" x14ac:dyDescent="0.3">
      <c r="A36" s="7" t="s">
        <v>23</v>
      </c>
      <c r="B36" s="17" t="s">
        <v>66</v>
      </c>
      <c r="C36" s="25">
        <v>49</v>
      </c>
      <c r="D36" s="18">
        <v>141</v>
      </c>
      <c r="E36" s="19">
        <f t="shared" si="7"/>
        <v>190</v>
      </c>
      <c r="F36" s="20"/>
      <c r="G36" s="18">
        <f>C36/100*20</f>
        <v>9.8000000000000007</v>
      </c>
      <c r="H36" s="18">
        <f t="shared" si="8"/>
        <v>141</v>
      </c>
      <c r="I36" s="18">
        <f>C36/100*80</f>
        <v>39.200000000000003</v>
      </c>
      <c r="J36" s="19">
        <f t="shared" si="9"/>
        <v>190</v>
      </c>
    </row>
    <row r="37" spans="1:10" x14ac:dyDescent="0.3">
      <c r="A37" s="7" t="s">
        <v>24</v>
      </c>
      <c r="B37" s="17" t="s">
        <v>67</v>
      </c>
      <c r="C37" s="25">
        <v>33</v>
      </c>
      <c r="D37" s="18">
        <v>0</v>
      </c>
      <c r="E37" s="19">
        <f t="shared" si="7"/>
        <v>33</v>
      </c>
      <c r="F37" s="22"/>
      <c r="G37" s="18">
        <f>C37/100*20</f>
        <v>6.6000000000000005</v>
      </c>
      <c r="H37" s="18">
        <f t="shared" si="8"/>
        <v>0</v>
      </c>
      <c r="I37" s="18">
        <f>C37/100*80</f>
        <v>26.400000000000002</v>
      </c>
      <c r="J37" s="19">
        <f t="shared" si="9"/>
        <v>33</v>
      </c>
    </row>
    <row r="38" spans="1:10" x14ac:dyDescent="0.3">
      <c r="A38" s="7" t="s">
        <v>25</v>
      </c>
      <c r="B38" s="14" t="s">
        <v>79</v>
      </c>
      <c r="C38" s="25">
        <v>0</v>
      </c>
      <c r="D38" s="18">
        <v>18</v>
      </c>
      <c r="E38" s="19">
        <f t="shared" si="7"/>
        <v>18</v>
      </c>
      <c r="F38" s="22"/>
      <c r="G38" s="18"/>
      <c r="H38" s="18"/>
      <c r="I38" s="18"/>
      <c r="J38" s="19"/>
    </row>
    <row r="39" spans="1:10" x14ac:dyDescent="0.3">
      <c r="A39" s="7"/>
      <c r="B39" s="17"/>
      <c r="C39" s="18"/>
      <c r="D39" s="18"/>
      <c r="E39" s="23"/>
      <c r="F39" s="22"/>
      <c r="G39" s="18"/>
      <c r="H39" s="18"/>
      <c r="I39" s="18"/>
      <c r="J39" s="19"/>
    </row>
    <row r="40" spans="1:10" x14ac:dyDescent="0.3">
      <c r="A40" s="7"/>
      <c r="B40" s="14" t="s">
        <v>74</v>
      </c>
      <c r="C40" s="18"/>
      <c r="D40" s="18"/>
      <c r="E40" s="23"/>
      <c r="F40" s="22"/>
      <c r="G40" s="18"/>
      <c r="H40" s="18"/>
      <c r="I40" s="18"/>
      <c r="J40" s="19"/>
    </row>
    <row r="41" spans="1:10" x14ac:dyDescent="0.3">
      <c r="A41" s="7" t="s">
        <v>26</v>
      </c>
      <c r="B41" s="17" t="s">
        <v>68</v>
      </c>
      <c r="C41" s="18">
        <v>17</v>
      </c>
      <c r="D41" s="18">
        <v>38</v>
      </c>
      <c r="E41" s="19">
        <f t="shared" ref="E41:E52" si="12">C41+D41</f>
        <v>55</v>
      </c>
      <c r="F41" s="20"/>
      <c r="G41" s="18"/>
      <c r="H41" s="18"/>
      <c r="I41" s="18"/>
      <c r="J41" s="19">
        <f>G41+H41+I41</f>
        <v>0</v>
      </c>
    </row>
    <row r="42" spans="1:10" x14ac:dyDescent="0.3">
      <c r="A42" s="7" t="s">
        <v>27</v>
      </c>
      <c r="B42" s="17" t="s">
        <v>69</v>
      </c>
      <c r="C42" s="18">
        <v>17</v>
      </c>
      <c r="D42" s="18">
        <v>71</v>
      </c>
      <c r="E42" s="19">
        <f t="shared" si="12"/>
        <v>88</v>
      </c>
      <c r="F42" s="20"/>
      <c r="G42" s="18"/>
      <c r="H42" s="18"/>
      <c r="I42" s="18"/>
      <c r="J42" s="19"/>
    </row>
    <row r="43" spans="1:10" x14ac:dyDescent="0.3">
      <c r="A43" s="7" t="s">
        <v>28</v>
      </c>
      <c r="B43" s="17" t="s">
        <v>48</v>
      </c>
      <c r="C43" s="18">
        <v>17</v>
      </c>
      <c r="D43" s="18">
        <v>149</v>
      </c>
      <c r="E43" s="19">
        <f t="shared" si="12"/>
        <v>166</v>
      </c>
      <c r="F43" s="20"/>
      <c r="G43" s="18"/>
      <c r="H43" s="18"/>
      <c r="I43" s="18"/>
      <c r="J43" s="19"/>
    </row>
    <row r="44" spans="1:10" x14ac:dyDescent="0.3">
      <c r="A44" s="7" t="s">
        <v>29</v>
      </c>
      <c r="B44" s="17" t="s">
        <v>47</v>
      </c>
      <c r="C44" s="18">
        <v>17</v>
      </c>
      <c r="D44" s="18">
        <v>18</v>
      </c>
      <c r="E44" s="19">
        <f t="shared" si="12"/>
        <v>35</v>
      </c>
      <c r="F44" s="20"/>
      <c r="G44" s="18"/>
      <c r="H44" s="18"/>
      <c r="I44" s="18"/>
      <c r="J44" s="19"/>
    </row>
    <row r="45" spans="1:10" x14ac:dyDescent="0.3">
      <c r="A45" s="7"/>
      <c r="B45" s="17"/>
      <c r="C45" s="18"/>
      <c r="D45" s="18"/>
      <c r="E45" s="19">
        <f t="shared" si="12"/>
        <v>0</v>
      </c>
      <c r="F45" s="20"/>
      <c r="G45" s="18"/>
      <c r="H45" s="18"/>
      <c r="I45" s="18"/>
      <c r="J45" s="19"/>
    </row>
    <row r="46" spans="1:10" x14ac:dyDescent="0.3">
      <c r="A46" s="7"/>
      <c r="B46" s="14" t="s">
        <v>75</v>
      </c>
      <c r="C46" s="18"/>
      <c r="D46" s="18"/>
      <c r="E46" s="19">
        <f t="shared" si="12"/>
        <v>0</v>
      </c>
      <c r="F46" s="20"/>
      <c r="G46" s="18"/>
      <c r="H46" s="18"/>
      <c r="I46" s="18"/>
      <c r="J46" s="19"/>
    </row>
    <row r="47" spans="1:10" x14ac:dyDescent="0.3">
      <c r="A47" s="7" t="s">
        <v>30</v>
      </c>
      <c r="B47" s="17" t="s">
        <v>70</v>
      </c>
      <c r="C47" s="18">
        <v>0</v>
      </c>
      <c r="D47" s="18">
        <v>36</v>
      </c>
      <c r="E47" s="19">
        <f t="shared" si="12"/>
        <v>36</v>
      </c>
      <c r="F47" s="20"/>
      <c r="G47" s="18"/>
      <c r="H47" s="18"/>
      <c r="I47" s="18"/>
      <c r="J47" s="19"/>
    </row>
    <row r="48" spans="1:10" x14ac:dyDescent="0.3">
      <c r="A48" s="7" t="s">
        <v>31</v>
      </c>
      <c r="B48" s="17" t="s">
        <v>46</v>
      </c>
      <c r="C48" s="18">
        <v>0</v>
      </c>
      <c r="D48" s="18">
        <v>36</v>
      </c>
      <c r="E48" s="19">
        <f t="shared" si="12"/>
        <v>36</v>
      </c>
      <c r="F48" s="20"/>
      <c r="G48" s="18"/>
      <c r="H48" s="18"/>
      <c r="I48" s="18"/>
      <c r="J48" s="19"/>
    </row>
    <row r="49" spans="1:10" x14ac:dyDescent="0.3">
      <c r="A49" s="7" t="s">
        <v>32</v>
      </c>
      <c r="B49" s="17" t="s">
        <v>45</v>
      </c>
      <c r="C49" s="18">
        <v>0</v>
      </c>
      <c r="D49" s="18">
        <v>36</v>
      </c>
      <c r="E49" s="19">
        <f t="shared" si="12"/>
        <v>36</v>
      </c>
      <c r="F49" s="20"/>
      <c r="G49" s="18"/>
      <c r="H49" s="18"/>
      <c r="I49" s="18"/>
      <c r="J49" s="19"/>
    </row>
    <row r="50" spans="1:10" x14ac:dyDescent="0.3">
      <c r="A50" s="7" t="s">
        <v>33</v>
      </c>
      <c r="B50" s="17" t="s">
        <v>44</v>
      </c>
      <c r="C50" s="18">
        <v>0</v>
      </c>
      <c r="D50" s="18">
        <v>18</v>
      </c>
      <c r="E50" s="19">
        <f t="shared" si="12"/>
        <v>18</v>
      </c>
      <c r="F50" s="20"/>
      <c r="G50" s="18"/>
      <c r="H50" s="18"/>
      <c r="I50" s="18"/>
      <c r="J50" s="19"/>
    </row>
    <row r="51" spans="1:10" x14ac:dyDescent="0.3">
      <c r="A51" s="7" t="s">
        <v>34</v>
      </c>
      <c r="B51" s="17" t="s">
        <v>43</v>
      </c>
      <c r="C51" s="18">
        <v>0</v>
      </c>
      <c r="D51" s="18">
        <v>0</v>
      </c>
      <c r="E51" s="19">
        <f t="shared" si="12"/>
        <v>0</v>
      </c>
      <c r="F51" s="20"/>
      <c r="G51" s="18"/>
      <c r="H51" s="18"/>
      <c r="I51" s="18"/>
      <c r="J51" s="19"/>
    </row>
    <row r="52" spans="1:10" x14ac:dyDescent="0.3">
      <c r="A52" s="7" t="s">
        <v>35</v>
      </c>
      <c r="B52" s="17" t="s">
        <v>42</v>
      </c>
      <c r="C52" s="18">
        <v>0</v>
      </c>
      <c r="D52" s="18">
        <v>18</v>
      </c>
      <c r="E52" s="19">
        <f t="shared" si="12"/>
        <v>18</v>
      </c>
      <c r="F52" s="20"/>
      <c r="G52" s="18"/>
      <c r="H52" s="18"/>
      <c r="I52" s="18"/>
      <c r="J52" s="19"/>
    </row>
    <row r="54" spans="1:10" ht="39" customHeight="1" x14ac:dyDescent="0.3">
      <c r="B54" s="29" t="s">
        <v>90</v>
      </c>
      <c r="C54" s="29"/>
      <c r="D54" s="29"/>
      <c r="E54" s="29"/>
      <c r="F54" s="29"/>
      <c r="G54" s="29"/>
      <c r="H54" s="29"/>
      <c r="I54" s="29"/>
      <c r="J54" s="29"/>
    </row>
    <row r="55" spans="1:10" ht="51.75" customHeight="1" x14ac:dyDescent="0.3">
      <c r="B55" s="29" t="s">
        <v>88</v>
      </c>
      <c r="C55" s="29"/>
      <c r="D55" s="29"/>
      <c r="E55" s="29"/>
      <c r="F55" s="29"/>
      <c r="G55" s="29"/>
      <c r="H55" s="29"/>
      <c r="I55" s="29"/>
      <c r="J55" s="29"/>
    </row>
    <row r="56" spans="1:10" x14ac:dyDescent="0.3">
      <c r="B56" s="3" t="s">
        <v>87</v>
      </c>
    </row>
  </sheetData>
  <mergeCells count="4">
    <mergeCell ref="B55:J55"/>
    <mergeCell ref="B54:J54"/>
    <mergeCell ref="G4:J4"/>
    <mergeCell ref="C4:E4"/>
  </mergeCells>
  <phoneticPr fontId="2" type="noConversion"/>
  <pageMargins left="0.7" right="0.7" top="0.75" bottom="0.75" header="0.3" footer="0.3"/>
  <pageSetup paperSize="9" scale="3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Sue Davis</dc:creator>
  <cp:lastModifiedBy>Rowan Brown</cp:lastModifiedBy>
  <cp:lastPrinted>2023-01-11T15:28:03Z</cp:lastPrinted>
  <dcterms:created xsi:type="dcterms:W3CDTF">2020-12-01T10:48:25Z</dcterms:created>
  <dcterms:modified xsi:type="dcterms:W3CDTF">2023-02-20T12:50:25Z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ies>
</file>